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iSav\Yazilimlar\"/>
    </mc:Choice>
  </mc:AlternateContent>
  <xr:revisionPtr revIDLastSave="0" documentId="13_ncr:1_{C681A81B-8D30-46C5-8270-730FEE01C86D}" xr6:coauthVersionLast="46" xr6:coauthVersionMax="46" xr10:uidLastSave="{00000000-0000-0000-0000-000000000000}"/>
  <bookViews>
    <workbookView xWindow="-120" yWindow="-120" windowWidth="20730" windowHeight="11160" activeTab="2" xr2:uid="{D2569D8B-B60F-4507-8431-F6EA86ECE758}"/>
  </bookViews>
  <sheets>
    <sheet name="Hesap" sheetId="1" r:id="rId1"/>
    <sheet name="Tablolar" sheetId="2" r:id="rId2"/>
    <sheet name="Sayfa3" sheetId="3" r:id="rId3"/>
  </sheets>
  <definedNames>
    <definedName name="Tablo1">Tablolar!$A$3:$C$24</definedName>
    <definedName name="Tablo1.1">Tablolar!$D$4:$F$24</definedName>
    <definedName name="Tablo2">Tablolar!$H$4:$J$38</definedName>
    <definedName name="Tablo3">Tablolar!$N$4:$P$37</definedName>
    <definedName name="Tablo4">Hesap!$G$9:$I$11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I9" i="1"/>
  <c r="H11" i="1"/>
  <c r="H10" i="1"/>
  <c r="H9" i="1"/>
  <c r="G10" i="1"/>
  <c r="G7" i="1"/>
  <c r="G11" i="1" s="1"/>
  <c r="G9" i="1" l="1"/>
  <c r="D9" i="1" s="1"/>
  <c r="D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7" authorId="0" shapeId="0" xr:uid="{A492D80F-7265-4F33-BD76-59AED1315E74}">
      <text>
        <r>
          <rPr>
            <sz val="9"/>
            <color indexed="81"/>
            <rFont val="Tahoma"/>
            <family val="2"/>
            <charset val="162"/>
          </rPr>
          <t xml:space="preserve">SEÇ
</t>
        </r>
      </text>
    </comment>
  </commentList>
</comments>
</file>

<file path=xl/sharedStrings.xml><?xml version="1.0" encoding="utf-8"?>
<sst xmlns="http://schemas.openxmlformats.org/spreadsheetml/2006/main" count="39" uniqueCount="21">
  <si>
    <t>CECOMAF Şartları</t>
  </si>
  <si>
    <t>İç Çap</t>
  </si>
  <si>
    <t>Uzunluk</t>
  </si>
  <si>
    <t>(W)</t>
  </si>
  <si>
    <t>(mm)</t>
  </si>
  <si>
    <t>(m)</t>
  </si>
  <si>
    <t>Tablo1</t>
  </si>
  <si>
    <t>R22</t>
  </si>
  <si>
    <t xml:space="preserve">CECOMAF Şartları </t>
  </si>
  <si>
    <t>Tablo2</t>
  </si>
  <si>
    <t>R134a</t>
  </si>
  <si>
    <t>Tablo3</t>
  </si>
  <si>
    <t>R404A</t>
  </si>
  <si>
    <t>KILCAL BORU HESABI</t>
  </si>
  <si>
    <r>
      <t>Soğutma Yükü (Q</t>
    </r>
    <r>
      <rPr>
        <vertAlign val="subscript"/>
        <sz val="11"/>
        <color theme="1"/>
        <rFont val="Calibri"/>
        <family val="2"/>
        <charset val="162"/>
        <scheme val="minor"/>
      </rPr>
      <t>0</t>
    </r>
    <r>
      <rPr>
        <sz val="11"/>
        <color theme="1"/>
        <rFont val="Calibri"/>
        <family val="2"/>
        <charset val="162"/>
        <scheme val="minor"/>
      </rPr>
      <t>)</t>
    </r>
  </si>
  <si>
    <t>[W]</t>
  </si>
  <si>
    <t>Soğutucu Akışkan Cinsi</t>
  </si>
  <si>
    <t>Kılcal Boru İç Çapı (di)</t>
  </si>
  <si>
    <t>Kılcal Boru Uzunluğu (L)</t>
  </si>
  <si>
    <t>[mm]</t>
  </si>
  <si>
    <t>[m]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</si>
</sst>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b/>
      <sz val="9"/>
      <color rgb="FF001852"/>
      <name val="Calibri"/>
      <family val="2"/>
      <charset val="162"/>
    </font>
    <font>
      <sz val="9"/>
      <color rgb="FF001852"/>
      <name val="Calibri"/>
      <family val="2"/>
      <charset val="162"/>
    </font>
    <font>
      <b/>
      <sz val="10"/>
      <color rgb="FF001852"/>
      <name val="Calibri"/>
      <family val="2"/>
      <charset val="162"/>
    </font>
    <font>
      <sz val="10"/>
      <color theme="1"/>
      <name val="Calibri"/>
      <family val="2"/>
      <charset val="162"/>
    </font>
    <font>
      <sz val="10"/>
      <color rgb="FF001852"/>
      <name val="Calibri"/>
      <family val="2"/>
      <charset val="162"/>
    </font>
    <font>
      <sz val="10"/>
      <color rgb="FF000000"/>
      <name val="Calibri"/>
      <family val="2"/>
      <charset val="162"/>
    </font>
    <font>
      <b/>
      <sz val="10"/>
      <color theme="1"/>
      <name val="Calibri"/>
      <family val="2"/>
      <charset val="162"/>
    </font>
    <font>
      <b/>
      <sz val="10"/>
      <color rgb="FF000000"/>
      <name val="Calibri"/>
      <family val="2"/>
      <charset val="162"/>
    </font>
    <font>
      <b/>
      <sz val="20"/>
      <color theme="1"/>
      <name val="Calibri"/>
      <family val="2"/>
      <charset val="162"/>
      <scheme val="minor"/>
    </font>
    <font>
      <vertAlign val="subscript"/>
      <sz val="11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6" fillId="5" borderId="0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/>
    </xf>
    <xf numFmtId="2" fontId="0" fillId="6" borderId="8" xfId="0" applyNumberFormat="1" applyFill="1" applyBorder="1" applyAlignment="1">
      <alignment horizontal="center"/>
    </xf>
    <xf numFmtId="2" fontId="0" fillId="6" borderId="8" xfId="0" applyNumberFormat="1" applyFill="1" applyBorder="1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AB56D-6EB8-49F0-BC11-EAA0B79E1D06}">
  <dimension ref="A1:K11"/>
  <sheetViews>
    <sheetView workbookViewId="0">
      <selection activeCell="D6" sqref="D6"/>
    </sheetView>
  </sheetViews>
  <sheetFormatPr defaultRowHeight="15" x14ac:dyDescent="0.25"/>
  <sheetData>
    <row r="1" spans="1:11" x14ac:dyDescent="0.25">
      <c r="F1" s="8" t="s">
        <v>13</v>
      </c>
      <c r="G1" s="9"/>
      <c r="H1" s="9"/>
      <c r="I1" s="9"/>
      <c r="J1" s="9"/>
      <c r="K1" s="10"/>
    </row>
    <row r="2" spans="1:11" ht="15.75" thickBot="1" x14ac:dyDescent="0.3">
      <c r="F2" s="11"/>
      <c r="G2" s="12"/>
      <c r="H2" s="12"/>
      <c r="I2" s="12"/>
      <c r="J2" s="12"/>
      <c r="K2" s="13"/>
    </row>
    <row r="5" spans="1:11" ht="18" x14ac:dyDescent="0.35">
      <c r="A5" s="14" t="s">
        <v>14</v>
      </c>
      <c r="B5" s="14"/>
      <c r="C5" s="14"/>
      <c r="D5" s="15">
        <v>3000</v>
      </c>
      <c r="E5" s="7" t="s">
        <v>15</v>
      </c>
    </row>
    <row r="7" spans="1:11" x14ac:dyDescent="0.25">
      <c r="A7" s="14" t="s">
        <v>16</v>
      </c>
      <c r="B7" s="14"/>
      <c r="C7" s="14"/>
      <c r="D7" s="18" t="s">
        <v>7</v>
      </c>
      <c r="F7" t="b">
        <v>1</v>
      </c>
      <c r="G7" s="7">
        <f>IF(D7="R134a",2,IF(D7="R22",1,IF(D7="R404A",3)))</f>
        <v>1</v>
      </c>
    </row>
    <row r="9" spans="1:11" x14ac:dyDescent="0.25">
      <c r="A9" s="14" t="s">
        <v>17</v>
      </c>
      <c r="B9" s="14"/>
      <c r="C9" s="14"/>
      <c r="D9" s="19">
        <f>VLOOKUP(F7,Tablo4,2,0)</f>
        <v>2</v>
      </c>
      <c r="E9" s="7" t="s">
        <v>19</v>
      </c>
      <c r="G9" s="22" t="b">
        <f>IF(D7="R22",AND(G7=1,Tablo1))</f>
        <v>1</v>
      </c>
      <c r="H9" s="23">
        <f>VLOOKUP(D5,Tablo1,2,1)</f>
        <v>2</v>
      </c>
      <c r="I9" s="24">
        <f>VLOOKUP(D5,Tablo1,3,1)</f>
        <v>1.5</v>
      </c>
    </row>
    <row r="10" spans="1:11" x14ac:dyDescent="0.25">
      <c r="G10" s="22" t="b">
        <f>IF(D7="R134a",AND(G7=2,Tablo2))</f>
        <v>0</v>
      </c>
      <c r="H10" s="23">
        <f>VLOOKUP(D5,Tablo2,2,1)</f>
        <v>2</v>
      </c>
      <c r="I10" s="24">
        <f>VLOOKUP(D5,Tablo2,3,1)</f>
        <v>2</v>
      </c>
    </row>
    <row r="11" spans="1:11" x14ac:dyDescent="0.25">
      <c r="A11" s="14" t="s">
        <v>18</v>
      </c>
      <c r="B11" s="14"/>
      <c r="C11" s="14"/>
      <c r="D11" s="19">
        <f>VLOOKUP(F7,Tablo4,3,0)</f>
        <v>1.5</v>
      </c>
      <c r="E11" s="7" t="s">
        <v>20</v>
      </c>
      <c r="G11" s="22" t="b">
        <f>IF(D7="R404A",AND(G7=3,Tablo3))</f>
        <v>0</v>
      </c>
      <c r="H11" s="23">
        <f>VLOOKUP(D5*1000,Tablo3,2,TRUE)</f>
        <v>2</v>
      </c>
      <c r="I11" s="24">
        <f>VLOOKUP(D5,Tablo3,3,1)</f>
        <v>2</v>
      </c>
    </row>
  </sheetData>
  <mergeCells count="5">
    <mergeCell ref="F1:K2"/>
    <mergeCell ref="A5:C5"/>
    <mergeCell ref="A7:C7"/>
    <mergeCell ref="A9:C9"/>
    <mergeCell ref="A11:C11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B35D34-56C4-4405-A214-B6210A132910}">
          <x14:formula1>
            <xm:f>Tablolar!$U$3:$U$5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EA5EB-19E9-49C6-A426-36BCB3CD9264}">
  <dimension ref="A1:V38"/>
  <sheetViews>
    <sheetView workbookViewId="0">
      <selection activeCell="L9" sqref="L9"/>
    </sheetView>
  </sheetViews>
  <sheetFormatPr defaultRowHeight="15" x14ac:dyDescent="0.25"/>
  <sheetData>
    <row r="1" spans="1:22" ht="15.75" thickBot="1" x14ac:dyDescent="0.3">
      <c r="A1" t="s">
        <v>6</v>
      </c>
      <c r="B1" t="s">
        <v>7</v>
      </c>
      <c r="H1" t="s">
        <v>9</v>
      </c>
      <c r="I1" t="s">
        <v>10</v>
      </c>
      <c r="N1" t="s">
        <v>11</v>
      </c>
      <c r="O1" t="s">
        <v>12</v>
      </c>
    </row>
    <row r="2" spans="1:22" ht="26.25" thickBot="1" x14ac:dyDescent="0.3">
      <c r="A2" s="1" t="s">
        <v>0</v>
      </c>
      <c r="B2" s="1" t="s">
        <v>1</v>
      </c>
      <c r="C2" s="1" t="s">
        <v>2</v>
      </c>
      <c r="H2" s="3" t="s">
        <v>8</v>
      </c>
      <c r="I2" s="3" t="s">
        <v>1</v>
      </c>
      <c r="J2" s="3" t="s">
        <v>2</v>
      </c>
      <c r="N2" s="5" t="s">
        <v>8</v>
      </c>
      <c r="O2" s="6" t="s">
        <v>1</v>
      </c>
      <c r="P2" s="6" t="s">
        <v>2</v>
      </c>
    </row>
    <row r="3" spans="1:22" ht="15.75" thickBot="1" x14ac:dyDescent="0.3">
      <c r="A3" s="2" t="s">
        <v>3</v>
      </c>
      <c r="B3" s="2" t="s">
        <v>4</v>
      </c>
      <c r="C3" s="2" t="s">
        <v>5</v>
      </c>
      <c r="H3" s="4" t="s">
        <v>3</v>
      </c>
      <c r="I3" s="4" t="s">
        <v>4</v>
      </c>
      <c r="J3" s="4" t="s">
        <v>5</v>
      </c>
      <c r="N3" s="21" t="s">
        <v>3</v>
      </c>
      <c r="O3" s="21" t="s">
        <v>4</v>
      </c>
      <c r="P3" s="21" t="s">
        <v>5</v>
      </c>
      <c r="U3" s="17" t="s">
        <v>7</v>
      </c>
      <c r="V3" s="16"/>
    </row>
    <row r="4" spans="1:22" ht="15.75" thickBot="1" x14ac:dyDescent="0.3">
      <c r="A4" s="25">
        <v>398</v>
      </c>
      <c r="B4" s="25">
        <v>1</v>
      </c>
      <c r="C4" s="26">
        <v>3.5</v>
      </c>
      <c r="D4" s="20"/>
      <c r="E4" s="20"/>
      <c r="F4" s="20"/>
      <c r="H4" s="27">
        <v>44</v>
      </c>
      <c r="I4" s="27">
        <v>0.5</v>
      </c>
      <c r="J4" s="27">
        <v>2.5</v>
      </c>
      <c r="N4" s="28">
        <v>66</v>
      </c>
      <c r="O4" s="28">
        <v>0.5</v>
      </c>
      <c r="P4" s="28">
        <v>2.5</v>
      </c>
      <c r="U4" s="18" t="s">
        <v>10</v>
      </c>
      <c r="V4" s="16"/>
    </row>
    <row r="5" spans="1:22" ht="15.75" thickBot="1" x14ac:dyDescent="0.3">
      <c r="A5" s="25">
        <v>424</v>
      </c>
      <c r="B5" s="25">
        <v>1</v>
      </c>
      <c r="C5" s="26">
        <v>3</v>
      </c>
      <c r="D5" s="20"/>
      <c r="E5" s="20"/>
      <c r="F5" s="20"/>
      <c r="H5" s="27">
        <v>50</v>
      </c>
      <c r="I5" s="27">
        <v>0.5</v>
      </c>
      <c r="J5" s="27">
        <v>2</v>
      </c>
      <c r="N5" s="28">
        <v>74</v>
      </c>
      <c r="O5" s="28">
        <v>0.5</v>
      </c>
      <c r="P5" s="28">
        <v>2</v>
      </c>
      <c r="U5" s="18" t="s">
        <v>12</v>
      </c>
      <c r="V5" s="16"/>
    </row>
    <row r="6" spans="1:22" ht="15.75" thickBot="1" x14ac:dyDescent="0.3">
      <c r="A6" s="25">
        <v>466</v>
      </c>
      <c r="B6" s="25">
        <v>1</v>
      </c>
      <c r="C6" s="26">
        <v>2.5</v>
      </c>
      <c r="D6" s="20"/>
      <c r="E6" s="20"/>
      <c r="F6" s="20"/>
      <c r="H6" s="27">
        <v>58</v>
      </c>
      <c r="I6" s="27">
        <v>0.5</v>
      </c>
      <c r="J6" s="27">
        <v>1.5</v>
      </c>
      <c r="N6" s="28">
        <v>87</v>
      </c>
      <c r="O6" s="28">
        <v>0.5</v>
      </c>
      <c r="P6" s="28">
        <v>1.5</v>
      </c>
    </row>
    <row r="7" spans="1:22" ht="15.75" thickBot="1" x14ac:dyDescent="0.3">
      <c r="A7" s="25">
        <v>519</v>
      </c>
      <c r="B7" s="25">
        <v>1</v>
      </c>
      <c r="C7" s="26">
        <v>2</v>
      </c>
      <c r="D7" s="20"/>
      <c r="E7" s="20"/>
      <c r="F7" s="20"/>
      <c r="H7" s="27">
        <v>64</v>
      </c>
      <c r="I7" s="27">
        <v>0.6</v>
      </c>
      <c r="J7" s="27">
        <v>3</v>
      </c>
      <c r="N7" s="28">
        <v>97</v>
      </c>
      <c r="O7" s="28">
        <v>0.6</v>
      </c>
      <c r="P7" s="28">
        <v>3</v>
      </c>
    </row>
    <row r="8" spans="1:22" ht="15.75" thickBot="1" x14ac:dyDescent="0.3">
      <c r="A8" s="25">
        <v>583</v>
      </c>
      <c r="B8" s="25">
        <v>1</v>
      </c>
      <c r="C8" s="26">
        <v>1.5</v>
      </c>
      <c r="D8" s="20"/>
      <c r="E8" s="20"/>
      <c r="F8" s="20"/>
      <c r="H8" s="27">
        <v>73</v>
      </c>
      <c r="I8" s="27">
        <v>0.6</v>
      </c>
      <c r="J8" s="27">
        <v>2.5</v>
      </c>
      <c r="N8" s="28">
        <v>107</v>
      </c>
      <c r="O8" s="28">
        <v>0.6</v>
      </c>
      <c r="P8" s="28">
        <v>2.5</v>
      </c>
    </row>
    <row r="9" spans="1:22" ht="15.75" thickBot="1" x14ac:dyDescent="0.3">
      <c r="A9" s="25">
        <v>822</v>
      </c>
      <c r="B9" s="25">
        <v>1.2</v>
      </c>
      <c r="C9" s="26">
        <v>3</v>
      </c>
      <c r="D9" s="20"/>
      <c r="E9" s="20"/>
      <c r="F9" s="20"/>
      <c r="H9" s="27">
        <v>82</v>
      </c>
      <c r="I9" s="27">
        <v>0.6</v>
      </c>
      <c r="J9" s="27">
        <v>2</v>
      </c>
      <c r="N9" s="28">
        <v>121</v>
      </c>
      <c r="O9" s="28">
        <v>0.6</v>
      </c>
      <c r="P9" s="28">
        <v>2</v>
      </c>
    </row>
    <row r="10" spans="1:22" ht="15.75" thickBot="1" x14ac:dyDescent="0.3">
      <c r="A10" s="25">
        <v>901</v>
      </c>
      <c r="B10" s="25">
        <v>1.2</v>
      </c>
      <c r="C10" s="26">
        <v>2.5</v>
      </c>
      <c r="D10" s="20"/>
      <c r="E10" s="20"/>
      <c r="F10" s="20"/>
      <c r="H10" s="27">
        <v>98</v>
      </c>
      <c r="I10" s="27">
        <v>0.6</v>
      </c>
      <c r="J10" s="27">
        <v>1.5</v>
      </c>
      <c r="N10" s="28">
        <v>141</v>
      </c>
      <c r="O10" s="28">
        <v>0.6</v>
      </c>
      <c r="P10" s="28">
        <v>1.5</v>
      </c>
    </row>
    <row r="11" spans="1:22" ht="15.75" thickBot="1" x14ac:dyDescent="0.3">
      <c r="A11" s="25">
        <v>981</v>
      </c>
      <c r="B11" s="25">
        <v>1.2</v>
      </c>
      <c r="C11" s="26">
        <v>2</v>
      </c>
      <c r="D11" s="20"/>
      <c r="E11" s="20"/>
      <c r="F11" s="20"/>
      <c r="H11" s="27">
        <v>101</v>
      </c>
      <c r="I11" s="27">
        <v>0.7</v>
      </c>
      <c r="J11" s="27">
        <v>3</v>
      </c>
      <c r="N11" s="28">
        <v>145</v>
      </c>
      <c r="O11" s="28">
        <v>0.7</v>
      </c>
      <c r="P11" s="28">
        <v>3</v>
      </c>
    </row>
    <row r="12" spans="1:22" ht="15.75" thickBot="1" x14ac:dyDescent="0.3">
      <c r="A12" s="25">
        <v>1034</v>
      </c>
      <c r="B12" s="25">
        <v>1.2</v>
      </c>
      <c r="C12" s="26">
        <v>1.5</v>
      </c>
      <c r="D12" s="20"/>
      <c r="E12" s="20"/>
      <c r="F12" s="20"/>
      <c r="H12" s="27">
        <v>112</v>
      </c>
      <c r="I12" s="27">
        <v>0.7</v>
      </c>
      <c r="J12" s="27">
        <v>2.5</v>
      </c>
      <c r="N12" s="28">
        <v>161</v>
      </c>
      <c r="O12" s="28">
        <v>0.7</v>
      </c>
      <c r="P12" s="28">
        <v>2.5</v>
      </c>
    </row>
    <row r="13" spans="1:22" ht="15.75" thickBot="1" x14ac:dyDescent="0.3">
      <c r="A13" s="25">
        <v>1193</v>
      </c>
      <c r="B13" s="25">
        <v>1.5</v>
      </c>
      <c r="C13" s="26">
        <v>3.5</v>
      </c>
      <c r="D13" s="20"/>
      <c r="E13" s="20"/>
      <c r="F13" s="20"/>
      <c r="H13" s="27">
        <v>128</v>
      </c>
      <c r="I13" s="27">
        <v>0.7</v>
      </c>
      <c r="J13" s="27">
        <v>2</v>
      </c>
      <c r="N13" s="28">
        <v>180</v>
      </c>
      <c r="O13" s="28">
        <v>0.7</v>
      </c>
      <c r="P13" s="28">
        <v>2</v>
      </c>
    </row>
    <row r="14" spans="1:22" ht="15.75" thickBot="1" x14ac:dyDescent="0.3">
      <c r="A14" s="25">
        <v>1246</v>
      </c>
      <c r="B14" s="25">
        <v>1.5</v>
      </c>
      <c r="C14" s="26">
        <v>3</v>
      </c>
      <c r="D14" s="20"/>
      <c r="E14" s="20"/>
      <c r="F14" s="20"/>
      <c r="H14" s="27">
        <v>151</v>
      </c>
      <c r="I14" s="27">
        <v>0.7</v>
      </c>
      <c r="J14" s="27">
        <v>1.5</v>
      </c>
      <c r="N14" s="28">
        <v>212</v>
      </c>
      <c r="O14" s="28">
        <v>0.7</v>
      </c>
      <c r="P14" s="28">
        <v>1.5</v>
      </c>
    </row>
    <row r="15" spans="1:22" ht="15.75" thickBot="1" x14ac:dyDescent="0.3">
      <c r="A15" s="25">
        <v>1352</v>
      </c>
      <c r="B15" s="25">
        <v>1.5</v>
      </c>
      <c r="C15" s="26">
        <v>2.5</v>
      </c>
      <c r="D15" s="20"/>
      <c r="E15" s="20"/>
      <c r="F15" s="20"/>
      <c r="H15" s="27">
        <v>163</v>
      </c>
      <c r="I15" s="27">
        <v>0.8</v>
      </c>
      <c r="J15" s="27">
        <v>2.5</v>
      </c>
      <c r="N15" s="29">
        <v>225</v>
      </c>
      <c r="O15" s="28">
        <v>0.8</v>
      </c>
      <c r="P15" s="28">
        <v>2.5</v>
      </c>
    </row>
    <row r="16" spans="1:22" ht="15.75" thickBot="1" x14ac:dyDescent="0.3">
      <c r="A16" s="25">
        <v>1484</v>
      </c>
      <c r="B16" s="25">
        <v>1.5</v>
      </c>
      <c r="C16" s="26">
        <v>2</v>
      </c>
      <c r="D16" s="20"/>
      <c r="E16" s="20"/>
      <c r="F16" s="20"/>
      <c r="H16" s="27">
        <v>186</v>
      </c>
      <c r="I16" s="27">
        <v>0.8</v>
      </c>
      <c r="J16" s="27">
        <v>2</v>
      </c>
      <c r="N16" s="28">
        <v>256</v>
      </c>
      <c r="O16" s="28">
        <v>0.8</v>
      </c>
      <c r="P16" s="28">
        <v>2</v>
      </c>
    </row>
    <row r="17" spans="1:16" ht="15.75" thickBot="1" x14ac:dyDescent="0.3">
      <c r="A17" s="25">
        <v>1670</v>
      </c>
      <c r="B17" s="25">
        <v>1.5</v>
      </c>
      <c r="C17" s="26">
        <v>1.5</v>
      </c>
      <c r="D17" s="20"/>
      <c r="E17" s="20"/>
      <c r="F17" s="20"/>
      <c r="H17" s="27">
        <v>218</v>
      </c>
      <c r="I17" s="27">
        <v>0.8</v>
      </c>
      <c r="J17" s="27">
        <v>1.5</v>
      </c>
      <c r="N17" s="28">
        <v>289</v>
      </c>
      <c r="O17" s="28">
        <v>0.8</v>
      </c>
      <c r="P17" s="28">
        <v>1.5</v>
      </c>
    </row>
    <row r="18" spans="1:16" ht="15.75" thickBot="1" x14ac:dyDescent="0.3">
      <c r="A18" s="25">
        <v>1802</v>
      </c>
      <c r="B18" s="25">
        <v>1.8</v>
      </c>
      <c r="C18" s="26">
        <v>3</v>
      </c>
      <c r="D18" s="20"/>
      <c r="E18" s="20"/>
      <c r="F18" s="20"/>
      <c r="H18" s="27">
        <v>251</v>
      </c>
      <c r="I18" s="27">
        <v>1</v>
      </c>
      <c r="J18" s="27">
        <v>3.5</v>
      </c>
      <c r="N18" s="28">
        <v>328</v>
      </c>
      <c r="O18" s="28">
        <v>1</v>
      </c>
      <c r="P18" s="28">
        <v>3.5</v>
      </c>
    </row>
    <row r="19" spans="1:16" ht="15.75" thickBot="1" x14ac:dyDescent="0.3">
      <c r="A19" s="25">
        <v>1908</v>
      </c>
      <c r="B19" s="25">
        <v>1.8</v>
      </c>
      <c r="C19" s="26">
        <v>2.5</v>
      </c>
      <c r="D19" s="20"/>
      <c r="E19" s="20"/>
      <c r="F19" s="20"/>
      <c r="H19" s="27">
        <v>275</v>
      </c>
      <c r="I19" s="27">
        <v>1</v>
      </c>
      <c r="J19" s="27">
        <v>3</v>
      </c>
      <c r="N19" s="28">
        <v>357</v>
      </c>
      <c r="O19" s="28">
        <v>1</v>
      </c>
      <c r="P19" s="28">
        <v>3</v>
      </c>
    </row>
    <row r="20" spans="1:16" ht="15.75" thickBot="1" x14ac:dyDescent="0.3">
      <c r="A20" s="25">
        <v>2067</v>
      </c>
      <c r="B20" s="25">
        <v>1.8</v>
      </c>
      <c r="C20" s="26">
        <v>2</v>
      </c>
      <c r="D20" s="20"/>
      <c r="E20" s="20"/>
      <c r="F20" s="20"/>
      <c r="H20" s="27">
        <v>306</v>
      </c>
      <c r="I20" s="27">
        <v>1</v>
      </c>
      <c r="J20" s="27">
        <v>2.5</v>
      </c>
      <c r="N20" s="28">
        <v>395</v>
      </c>
      <c r="O20" s="28">
        <v>1</v>
      </c>
      <c r="P20" s="28">
        <v>2.5</v>
      </c>
    </row>
    <row r="21" spans="1:16" ht="15.75" thickBot="1" x14ac:dyDescent="0.3">
      <c r="A21" s="25">
        <v>2279</v>
      </c>
      <c r="B21" s="25">
        <v>1.8</v>
      </c>
      <c r="C21" s="26">
        <v>1.5</v>
      </c>
      <c r="D21" s="20"/>
      <c r="E21" s="20"/>
      <c r="F21" s="20"/>
      <c r="H21" s="27">
        <v>346</v>
      </c>
      <c r="I21" s="27">
        <v>1</v>
      </c>
      <c r="J21" s="27">
        <v>2</v>
      </c>
      <c r="N21" s="28">
        <v>447</v>
      </c>
      <c r="O21" s="28">
        <v>1</v>
      </c>
      <c r="P21" s="28">
        <v>2</v>
      </c>
    </row>
    <row r="22" spans="1:16" ht="15.75" thickBot="1" x14ac:dyDescent="0.3">
      <c r="A22" s="25">
        <v>2385</v>
      </c>
      <c r="B22" s="25">
        <v>2</v>
      </c>
      <c r="C22" s="26">
        <v>2.5</v>
      </c>
      <c r="D22" s="20"/>
      <c r="E22" s="20"/>
      <c r="F22" s="20"/>
      <c r="H22" s="27">
        <v>407</v>
      </c>
      <c r="I22" s="27">
        <v>1</v>
      </c>
      <c r="J22" s="27">
        <v>1.5</v>
      </c>
      <c r="N22" s="28">
        <v>525</v>
      </c>
      <c r="O22" s="28">
        <v>1</v>
      </c>
      <c r="P22" s="28">
        <v>1.5</v>
      </c>
    </row>
    <row r="23" spans="1:16" ht="15.75" thickBot="1" x14ac:dyDescent="0.3">
      <c r="A23" s="25">
        <v>2597</v>
      </c>
      <c r="B23" s="25">
        <v>2</v>
      </c>
      <c r="C23" s="26">
        <v>2</v>
      </c>
      <c r="D23" s="20"/>
      <c r="E23" s="20"/>
      <c r="F23" s="20"/>
      <c r="H23" s="27">
        <v>460</v>
      </c>
      <c r="I23" s="27">
        <v>1.2</v>
      </c>
      <c r="J23" s="27">
        <v>3</v>
      </c>
      <c r="N23" s="28">
        <v>583</v>
      </c>
      <c r="O23" s="28">
        <v>1.2</v>
      </c>
      <c r="P23" s="28">
        <v>3</v>
      </c>
    </row>
    <row r="24" spans="1:16" ht="15.75" thickBot="1" x14ac:dyDescent="0.3">
      <c r="A24" s="25">
        <v>2862</v>
      </c>
      <c r="B24" s="25">
        <v>2</v>
      </c>
      <c r="C24" s="26">
        <v>1.5</v>
      </c>
      <c r="D24" s="20"/>
      <c r="E24" s="20"/>
      <c r="F24" s="20"/>
      <c r="H24" s="27">
        <v>510</v>
      </c>
      <c r="I24" s="27">
        <v>1.2</v>
      </c>
      <c r="J24" s="27">
        <v>2.5</v>
      </c>
      <c r="N24" s="28">
        <v>637</v>
      </c>
      <c r="O24" s="28">
        <v>1.2</v>
      </c>
      <c r="P24" s="28">
        <v>2.5</v>
      </c>
    </row>
    <row r="25" spans="1:16" ht="15.75" thickBot="1" x14ac:dyDescent="0.3">
      <c r="H25" s="27">
        <v>576</v>
      </c>
      <c r="I25" s="27">
        <v>1.2</v>
      </c>
      <c r="J25" s="27">
        <v>2</v>
      </c>
      <c r="N25" s="28">
        <v>721</v>
      </c>
      <c r="O25" s="28">
        <v>1.2</v>
      </c>
      <c r="P25" s="28">
        <v>2</v>
      </c>
    </row>
    <row r="26" spans="1:16" ht="15.75" thickBot="1" x14ac:dyDescent="0.3">
      <c r="H26" s="27">
        <v>671</v>
      </c>
      <c r="I26" s="27">
        <v>1.2</v>
      </c>
      <c r="J26" s="27">
        <v>1.5</v>
      </c>
      <c r="N26" s="28">
        <v>846</v>
      </c>
      <c r="O26" s="28">
        <v>1.2</v>
      </c>
      <c r="P26" s="28">
        <v>1.5</v>
      </c>
    </row>
    <row r="27" spans="1:16" ht="15.75" thickBot="1" x14ac:dyDescent="0.3">
      <c r="H27" s="27">
        <v>729</v>
      </c>
      <c r="I27" s="27">
        <v>1.5</v>
      </c>
      <c r="J27" s="27">
        <v>4</v>
      </c>
      <c r="N27" s="28">
        <v>962</v>
      </c>
      <c r="O27" s="28">
        <v>1.5</v>
      </c>
      <c r="P27" s="28">
        <v>3.5</v>
      </c>
    </row>
    <row r="28" spans="1:16" ht="15.75" thickBot="1" x14ac:dyDescent="0.3">
      <c r="H28" s="27">
        <v>786</v>
      </c>
      <c r="I28" s="27">
        <v>1.5</v>
      </c>
      <c r="J28" s="27">
        <v>3.5</v>
      </c>
      <c r="N28" s="28">
        <v>1049</v>
      </c>
      <c r="O28" s="28">
        <v>1.5</v>
      </c>
      <c r="P28" s="28">
        <v>3</v>
      </c>
    </row>
    <row r="29" spans="1:16" ht="15.75" thickBot="1" x14ac:dyDescent="0.3">
      <c r="H29" s="27">
        <v>857</v>
      </c>
      <c r="I29" s="27">
        <v>1.5</v>
      </c>
      <c r="J29" s="27">
        <v>3</v>
      </c>
      <c r="N29" s="28">
        <v>1137</v>
      </c>
      <c r="O29" s="28">
        <v>1.5</v>
      </c>
      <c r="P29" s="28">
        <v>2.5</v>
      </c>
    </row>
    <row r="30" spans="1:16" ht="15.75" thickBot="1" x14ac:dyDescent="0.3">
      <c r="H30" s="27">
        <v>944</v>
      </c>
      <c r="I30" s="27">
        <v>1.5</v>
      </c>
      <c r="J30" s="27">
        <v>2.5</v>
      </c>
      <c r="N30" s="28">
        <v>1286</v>
      </c>
      <c r="O30" s="28">
        <v>1.5</v>
      </c>
      <c r="P30" s="28">
        <v>2</v>
      </c>
    </row>
    <row r="31" spans="1:16" ht="15.75" thickBot="1" x14ac:dyDescent="0.3">
      <c r="H31" s="27">
        <v>1063</v>
      </c>
      <c r="I31" s="27">
        <v>1.5</v>
      </c>
      <c r="J31" s="27">
        <v>2</v>
      </c>
      <c r="N31" s="28">
        <v>1495</v>
      </c>
      <c r="O31" s="28">
        <v>1.5</v>
      </c>
      <c r="P31" s="28">
        <v>1.5</v>
      </c>
    </row>
    <row r="32" spans="1:16" ht="15.75" thickBot="1" x14ac:dyDescent="0.3">
      <c r="H32" s="27">
        <v>1226</v>
      </c>
      <c r="I32" s="27">
        <v>1.5</v>
      </c>
      <c r="J32" s="27">
        <v>1.5</v>
      </c>
      <c r="N32" s="28">
        <v>1663</v>
      </c>
      <c r="O32" s="28">
        <v>1.8</v>
      </c>
      <c r="P32" s="28">
        <v>3</v>
      </c>
    </row>
    <row r="33" spans="8:16" ht="15.75" thickBot="1" x14ac:dyDescent="0.3">
      <c r="H33" s="27">
        <v>1308</v>
      </c>
      <c r="I33" s="27">
        <v>1.8</v>
      </c>
      <c r="J33" s="27">
        <v>3.5</v>
      </c>
      <c r="N33" s="28">
        <v>1839</v>
      </c>
      <c r="O33" s="28">
        <v>1.8</v>
      </c>
      <c r="P33" s="28">
        <v>2.5</v>
      </c>
    </row>
    <row r="34" spans="8:16" ht="15.75" thickBot="1" x14ac:dyDescent="0.3">
      <c r="H34" s="27">
        <v>1560</v>
      </c>
      <c r="I34" s="27">
        <v>1.8</v>
      </c>
      <c r="J34" s="27">
        <v>2.5</v>
      </c>
      <c r="N34" s="28">
        <v>1981</v>
      </c>
      <c r="O34" s="28">
        <v>1.8</v>
      </c>
      <c r="P34" s="28">
        <v>2</v>
      </c>
    </row>
    <row r="35" spans="8:16" ht="15.75" thickBot="1" x14ac:dyDescent="0.3">
      <c r="H35" s="27">
        <v>1746</v>
      </c>
      <c r="I35" s="27">
        <v>2</v>
      </c>
      <c r="J35" s="27">
        <v>3.5</v>
      </c>
      <c r="N35" s="28">
        <v>2342</v>
      </c>
      <c r="O35" s="28">
        <v>1.8</v>
      </c>
      <c r="P35" s="28">
        <v>1.5</v>
      </c>
    </row>
    <row r="36" spans="8:16" ht="15.75" thickBot="1" x14ac:dyDescent="0.3">
      <c r="H36" s="27">
        <v>1891</v>
      </c>
      <c r="I36" s="27">
        <v>2</v>
      </c>
      <c r="J36" s="27">
        <v>3</v>
      </c>
      <c r="N36" s="28">
        <v>2584</v>
      </c>
      <c r="O36" s="28">
        <v>2</v>
      </c>
      <c r="P36" s="28">
        <v>2</v>
      </c>
    </row>
    <row r="37" spans="8:16" ht="15.75" thickBot="1" x14ac:dyDescent="0.3">
      <c r="H37" s="27">
        <v>2066</v>
      </c>
      <c r="I37" s="27">
        <v>2</v>
      </c>
      <c r="J37" s="27">
        <v>2.5</v>
      </c>
      <c r="N37" s="28">
        <v>3024</v>
      </c>
      <c r="O37" s="28">
        <v>2</v>
      </c>
      <c r="P37" s="28">
        <v>1.5</v>
      </c>
    </row>
    <row r="38" spans="8:16" ht="15.75" thickBot="1" x14ac:dyDescent="0.3">
      <c r="H38" s="27">
        <v>2298</v>
      </c>
      <c r="I38" s="27">
        <v>2</v>
      </c>
      <c r="J38" s="27">
        <v>2</v>
      </c>
    </row>
  </sheetData>
  <sortState xmlns:xlrd2="http://schemas.microsoft.com/office/spreadsheetml/2017/richdata2" ref="N4:P37">
    <sortCondition ref="N4:N37"/>
  </sortState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CBEB5-71C9-459B-8B14-0D7ECD72682D}">
  <dimension ref="A1:C13"/>
  <sheetViews>
    <sheetView tabSelected="1" workbookViewId="0">
      <selection activeCell="A14" sqref="A14"/>
    </sheetView>
  </sheetViews>
  <sheetFormatPr defaultRowHeight="15" x14ac:dyDescent="0.25"/>
  <sheetData>
    <row r="1" spans="1:3" x14ac:dyDescent="0.25">
      <c r="A1" t="s">
        <v>7</v>
      </c>
    </row>
    <row r="2" spans="1:3" x14ac:dyDescent="0.25">
      <c r="A2" t="s">
        <v>6</v>
      </c>
      <c r="B2" t="s">
        <v>10</v>
      </c>
      <c r="C2">
        <v>-5</v>
      </c>
    </row>
    <row r="3" spans="1:3" x14ac:dyDescent="0.25">
      <c r="A3">
        <v>50</v>
      </c>
      <c r="B3">
        <v>1.69</v>
      </c>
      <c r="C3">
        <v>0.71</v>
      </c>
    </row>
    <row r="4" spans="1:3" x14ac:dyDescent="0.25">
      <c r="A4">
        <v>100</v>
      </c>
      <c r="B4">
        <v>1.36</v>
      </c>
      <c r="C4">
        <v>0.8</v>
      </c>
    </row>
    <row r="5" spans="1:3" x14ac:dyDescent="0.25">
      <c r="A5">
        <v>200</v>
      </c>
      <c r="B5">
        <v>1.49</v>
      </c>
      <c r="C5">
        <v>1</v>
      </c>
    </row>
    <row r="6" spans="1:3" x14ac:dyDescent="0.25">
      <c r="A6">
        <v>250</v>
      </c>
      <c r="B6">
        <v>1.82</v>
      </c>
      <c r="C6">
        <v>1.1200000000000001</v>
      </c>
    </row>
    <row r="7" spans="1:3" x14ac:dyDescent="0.25">
      <c r="A7">
        <v>300</v>
      </c>
      <c r="B7">
        <v>1.88</v>
      </c>
      <c r="C7">
        <v>1.2</v>
      </c>
    </row>
    <row r="8" spans="1:3" x14ac:dyDescent="0.25">
      <c r="A8">
        <v>400</v>
      </c>
      <c r="B8">
        <v>1.4</v>
      </c>
      <c r="C8">
        <v>1.25</v>
      </c>
    </row>
    <row r="9" spans="1:3" x14ac:dyDescent="0.25">
      <c r="A9">
        <v>500</v>
      </c>
      <c r="B9">
        <v>1.65</v>
      </c>
      <c r="C9">
        <v>1.4</v>
      </c>
    </row>
    <row r="10" spans="1:3" x14ac:dyDescent="0.25">
      <c r="A10">
        <v>600</v>
      </c>
      <c r="B10">
        <v>1.66</v>
      </c>
      <c r="C10">
        <v>1.5</v>
      </c>
    </row>
    <row r="11" spans="1:3" x14ac:dyDescent="0.25">
      <c r="A11">
        <v>700</v>
      </c>
      <c r="B11">
        <v>1.73</v>
      </c>
      <c r="C11">
        <v>1.6</v>
      </c>
    </row>
    <row r="12" spans="1:3" x14ac:dyDescent="0.25">
      <c r="A12">
        <v>800</v>
      </c>
      <c r="B12">
        <v>1.34</v>
      </c>
      <c r="C12">
        <v>1.6</v>
      </c>
    </row>
    <row r="13" spans="1:3" x14ac:dyDescent="0.25">
      <c r="A13">
        <v>900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5</vt:i4>
      </vt:variant>
    </vt:vector>
  </HeadingPairs>
  <TitlesOfParts>
    <vt:vector size="8" baseType="lpstr">
      <vt:lpstr>Hesap</vt:lpstr>
      <vt:lpstr>Tablolar</vt:lpstr>
      <vt:lpstr>Sayfa3</vt:lpstr>
      <vt:lpstr>Tablo1</vt:lpstr>
      <vt:lpstr>Tablo1.1</vt:lpstr>
      <vt:lpstr>Tablo2</vt:lpstr>
      <vt:lpstr>Tablo3</vt:lpstr>
      <vt:lpstr>Tablo4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2021-02-21T14:20:32Z</dcterms:created>
  <dcterms:modified xsi:type="dcterms:W3CDTF">2021-02-21T18:16:50Z</dcterms:modified>
</cp:coreProperties>
</file>